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 BURHAN\"/>
    </mc:Choice>
  </mc:AlternateContent>
  <xr:revisionPtr revIDLastSave="0" documentId="13_ncr:1_{BF83A2ED-661F-4290-9945-5156C2775F9F}" xr6:coauthVersionLast="47" xr6:coauthVersionMax="47" xr10:uidLastSave="{00000000-0000-0000-0000-000000000000}"/>
  <bookViews>
    <workbookView xWindow="-108" yWindow="-108" windowWidth="23256" windowHeight="12456" xr2:uid="{1AE10C60-3C9A-410A-A700-74598DBF11F0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E20" i="1"/>
  <c r="D20" i="1"/>
  <c r="C20" i="1"/>
  <c r="B20" i="1"/>
  <c r="E19" i="1"/>
  <c r="D19" i="1"/>
  <c r="C19" i="1"/>
  <c r="B19" i="1"/>
  <c r="E15" i="1"/>
  <c r="D15" i="1"/>
  <c r="C15" i="1"/>
  <c r="F14" i="1"/>
  <c r="F13" i="1"/>
  <c r="F12" i="1"/>
  <c r="L11" i="1"/>
  <c r="F11" i="1"/>
  <c r="F10" i="1"/>
  <c r="F9" i="1"/>
  <c r="L8" i="1"/>
  <c r="F8" i="1"/>
  <c r="L7" i="1"/>
  <c r="F7" i="1"/>
  <c r="L6" i="1"/>
  <c r="F6" i="1"/>
  <c r="F5" i="1"/>
  <c r="F4" i="1"/>
  <c r="F3" i="1"/>
  <c r="B22" i="1" l="1"/>
  <c r="F20" i="1"/>
  <c r="E22" i="1"/>
  <c r="F21" i="1"/>
  <c r="D22" i="1"/>
  <c r="C22" i="1"/>
  <c r="F15" i="1"/>
  <c r="I3" i="1" s="1"/>
  <c r="F19" i="1"/>
  <c r="L9" i="1"/>
  <c r="L10" i="1"/>
  <c r="R7" i="1" s="1"/>
  <c r="M7" i="1" l="1"/>
  <c r="N7" i="1" s="1"/>
  <c r="M11" i="1"/>
  <c r="M5" i="1"/>
  <c r="N5" i="1" s="1"/>
  <c r="M8" i="1"/>
  <c r="N8" i="1" s="1"/>
  <c r="M6" i="1"/>
  <c r="N6" i="1" s="1"/>
  <c r="R9" i="1"/>
  <c r="Q9" i="1"/>
  <c r="Q8" i="1"/>
  <c r="Q6" i="1"/>
  <c r="R5" i="1"/>
  <c r="Q5" i="1"/>
  <c r="Q7" i="1"/>
  <c r="R8" i="1"/>
  <c r="R6" i="1"/>
  <c r="M10" i="1" l="1"/>
  <c r="N10" i="1" s="1"/>
  <c r="O6" i="1" s="1"/>
  <c r="P6" i="1" s="1"/>
  <c r="M9" i="1"/>
  <c r="N9" i="1" s="1"/>
  <c r="O7" i="1" l="1"/>
  <c r="P7" i="1" s="1"/>
  <c r="O8" i="1"/>
  <c r="P8" i="1" s="1"/>
  <c r="O5" i="1"/>
  <c r="P5" i="1" s="1"/>
  <c r="O9" i="1"/>
  <c r="P9" i="1" s="1"/>
</calcChain>
</file>

<file path=xl/sharedStrings.xml><?xml version="1.0" encoding="utf-8"?>
<sst xmlns="http://schemas.openxmlformats.org/spreadsheetml/2006/main" count="48" uniqueCount="40">
  <si>
    <t xml:space="preserve">PERLAKUAN </t>
  </si>
  <si>
    <t>ULANGAN</t>
  </si>
  <si>
    <t>TOTAL</t>
  </si>
  <si>
    <t>A</t>
  </si>
  <si>
    <t>T</t>
  </si>
  <si>
    <t>A0T0</t>
  </si>
  <si>
    <t>FK</t>
  </si>
  <si>
    <t xml:space="preserve"> </t>
  </si>
  <si>
    <t>A0T1</t>
  </si>
  <si>
    <t>r</t>
  </si>
  <si>
    <t>SK</t>
  </si>
  <si>
    <t>db</t>
  </si>
  <si>
    <t>JK</t>
  </si>
  <si>
    <t>KT</t>
  </si>
  <si>
    <t>Fhitung</t>
  </si>
  <si>
    <t>F 5%</t>
  </si>
  <si>
    <t>F 1%</t>
  </si>
  <si>
    <t>A0T2</t>
  </si>
  <si>
    <t>Kelompok</t>
  </si>
  <si>
    <t>A1T0</t>
  </si>
  <si>
    <t>Perlakuan</t>
  </si>
  <si>
    <t>A1T1</t>
  </si>
  <si>
    <t>A1T2</t>
  </si>
  <si>
    <t>A2T0</t>
  </si>
  <si>
    <t>AT</t>
  </si>
  <si>
    <t>A2T1</t>
  </si>
  <si>
    <t>Galat</t>
  </si>
  <si>
    <t>A2T2</t>
  </si>
  <si>
    <t>Total</t>
  </si>
  <si>
    <t>A3T0</t>
  </si>
  <si>
    <t>A3T1</t>
  </si>
  <si>
    <t>A3T2</t>
  </si>
  <si>
    <t>T0TAL</t>
  </si>
  <si>
    <t>A0</t>
  </si>
  <si>
    <t>A1</t>
  </si>
  <si>
    <t>A2</t>
  </si>
  <si>
    <t>A3</t>
  </si>
  <si>
    <t>T0</t>
  </si>
  <si>
    <t>T1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</si>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</sst>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vertical="center"/>
    </xf>
    <xf numFmtId="0" fontId="1" fillId="0" borderId="0" xfId="0" applyFont="1"/>
    <xf numFmtId="0" fontId="2" fillId="0" borderId="0" xfId="0" applyFont="1"/>
    <xf numFmtId="0" fontId="1" fillId="0" borderId="7" xfId="0" applyFont="1" applyBorder="1" applyAlignment="1">
      <alignment vertical="center"/>
    </xf>
    <xf numFmtId="0" fontId="1" fillId="0" borderId="10" xfId="0" applyFont="1" applyBorder="1" applyAlignment="1">
      <alignment horizontal="center"/>
    </xf>
    <xf numFmtId="0" fontId="1" fillId="2" borderId="0" xfId="0" applyFont="1" applyFill="1"/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1" fontId="3" fillId="0" borderId="0" xfId="0" applyNumberFormat="1" applyFont="1"/>
    <xf numFmtId="164" fontId="3" fillId="0" borderId="0" xfId="0" applyNumberFormat="1" applyFont="1"/>
    <xf numFmtId="2" fontId="0" fillId="0" borderId="13" xfId="0" applyNumberFormat="1" applyBorder="1"/>
    <xf numFmtId="0" fontId="3" fillId="0" borderId="14" xfId="0" applyFont="1" applyBorder="1"/>
    <xf numFmtId="1" fontId="3" fillId="0" borderId="14" xfId="0" applyNumberFormat="1" applyFont="1" applyBorder="1"/>
    <xf numFmtId="164" fontId="3" fillId="0" borderId="14" xfId="0" applyNumberFormat="1" applyFont="1" applyBorder="1"/>
    <xf numFmtId="0" fontId="1" fillId="2" borderId="1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0F157-DF37-4658-9BDC-195376F46D24}">
  <dimension ref="A1:R22"/>
  <sheetViews>
    <sheetView tabSelected="1" workbookViewId="0">
      <selection activeCell="R1" sqref="R1"/>
    </sheetView>
  </sheetViews>
  <sheetFormatPr defaultRowHeight="14.4" x14ac:dyDescent="0.3"/>
  <sheetData>
    <row r="1" spans="1:18" ht="16.2" thickBot="1" x14ac:dyDescent="0.35">
      <c r="A1" s="21" t="s">
        <v>0</v>
      </c>
      <c r="B1" s="22"/>
      <c r="C1" s="25" t="s">
        <v>1</v>
      </c>
      <c r="D1" s="25"/>
      <c r="E1" s="25"/>
      <c r="F1" s="2" t="s">
        <v>2</v>
      </c>
      <c r="G1" s="3"/>
      <c r="H1" s="3" t="s">
        <v>3</v>
      </c>
      <c r="I1" s="3">
        <v>4</v>
      </c>
      <c r="J1" s="4"/>
      <c r="K1" s="4"/>
      <c r="L1" s="4"/>
      <c r="M1" s="4"/>
      <c r="N1" s="4"/>
      <c r="O1" s="4"/>
      <c r="P1" s="4"/>
      <c r="Q1" s="4"/>
      <c r="R1" s="4"/>
    </row>
    <row r="2" spans="1:18" ht="16.2" thickBot="1" x14ac:dyDescent="0.35">
      <c r="A2" s="23"/>
      <c r="B2" s="24"/>
      <c r="C2" s="1">
        <v>1</v>
      </c>
      <c r="D2" s="1">
        <v>2</v>
      </c>
      <c r="E2" s="1">
        <v>3</v>
      </c>
      <c r="F2" s="5"/>
      <c r="G2" s="3"/>
      <c r="H2" s="3" t="s">
        <v>4</v>
      </c>
      <c r="I2" s="3">
        <v>3</v>
      </c>
      <c r="J2" s="4"/>
      <c r="K2" s="4"/>
      <c r="L2" s="4"/>
      <c r="M2" s="4"/>
      <c r="N2" s="4"/>
      <c r="O2" s="4"/>
      <c r="P2" s="4"/>
      <c r="Q2" s="4"/>
      <c r="R2" s="4"/>
    </row>
    <row r="3" spans="1:18" ht="15.6" x14ac:dyDescent="0.3">
      <c r="A3" s="26" t="s">
        <v>5</v>
      </c>
      <c r="B3" s="27"/>
      <c r="C3" s="6">
        <v>0.96</v>
      </c>
      <c r="D3" s="6">
        <v>0.89</v>
      </c>
      <c r="E3" s="6">
        <v>0.95</v>
      </c>
      <c r="F3" s="6">
        <f t="shared" ref="F3:F14" si="0">SUM(C3:E3)</f>
        <v>2.8</v>
      </c>
      <c r="G3" s="3"/>
      <c r="H3" s="3" t="s">
        <v>6</v>
      </c>
      <c r="I3" s="7">
        <f>F15^2/(12*3)</f>
        <v>31.640625</v>
      </c>
      <c r="J3" s="4"/>
      <c r="K3" s="4"/>
      <c r="L3" s="4" t="s">
        <v>7</v>
      </c>
      <c r="M3" s="4"/>
      <c r="N3" s="4"/>
      <c r="O3" s="4"/>
      <c r="P3" s="4"/>
      <c r="Q3" s="4"/>
      <c r="R3" s="4"/>
    </row>
    <row r="4" spans="1:18" ht="15.6" x14ac:dyDescent="0.3">
      <c r="A4" s="19" t="s">
        <v>8</v>
      </c>
      <c r="B4" s="20"/>
      <c r="C4" s="8">
        <v>0.96</v>
      </c>
      <c r="D4" s="8">
        <v>0.92</v>
      </c>
      <c r="E4" s="8">
        <v>0.98</v>
      </c>
      <c r="F4" s="8">
        <f t="shared" si="0"/>
        <v>2.86</v>
      </c>
      <c r="G4" s="3"/>
      <c r="H4" s="3" t="s">
        <v>9</v>
      </c>
      <c r="I4" s="3">
        <v>3</v>
      </c>
      <c r="J4" s="4"/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9"/>
      <c r="Q4" s="9" t="s">
        <v>15</v>
      </c>
      <c r="R4" s="9" t="s">
        <v>16</v>
      </c>
    </row>
    <row r="5" spans="1:18" ht="15.6" x14ac:dyDescent="0.3">
      <c r="A5" s="19" t="s">
        <v>17</v>
      </c>
      <c r="B5" s="20"/>
      <c r="C5" s="8">
        <v>0.95</v>
      </c>
      <c r="D5" s="8">
        <v>0.93</v>
      </c>
      <c r="E5" s="8">
        <v>0.98</v>
      </c>
      <c r="F5" s="8">
        <f t="shared" si="0"/>
        <v>2.86</v>
      </c>
      <c r="G5" s="3"/>
      <c r="H5" s="3"/>
      <c r="I5" s="3"/>
      <c r="J5" s="4"/>
      <c r="K5" s="10" t="s">
        <v>18</v>
      </c>
      <c r="L5" s="11">
        <v>2</v>
      </c>
      <c r="M5" s="12">
        <f>SUMSQ(C15:E15)/12-I3</f>
        <v>4.4666666666692834E-3</v>
      </c>
      <c r="N5" s="12">
        <f>M5/L5</f>
        <v>2.2333333333346417E-3</v>
      </c>
      <c r="O5" s="12">
        <f>N5/N10</f>
        <v>2.6415770609325397</v>
      </c>
      <c r="P5" s="13" t="str">
        <f>IF(O5&lt;Q5,"tn",IF(O5&lt;R5,"*","**"))</f>
        <v>tn</v>
      </c>
      <c r="Q5" s="12">
        <f>FINV(0.05,L5,L10)</f>
        <v>3.4433567793667246</v>
      </c>
      <c r="R5" s="12">
        <f>FINV(0.01,L5,L10)</f>
        <v>5.7190219124822725</v>
      </c>
    </row>
    <row r="6" spans="1:18" ht="15.6" x14ac:dyDescent="0.3">
      <c r="A6" s="19" t="s">
        <v>19</v>
      </c>
      <c r="B6" s="20"/>
      <c r="C6" s="8">
        <v>0.95</v>
      </c>
      <c r="D6" s="8">
        <v>0.88</v>
      </c>
      <c r="E6" s="8">
        <v>0.98</v>
      </c>
      <c r="F6" s="8">
        <f t="shared" si="0"/>
        <v>2.81</v>
      </c>
      <c r="G6" s="3"/>
      <c r="H6" s="3"/>
      <c r="I6" s="3"/>
      <c r="J6" s="4"/>
      <c r="K6" s="10" t="s">
        <v>20</v>
      </c>
      <c r="L6" s="11">
        <f>12-1</f>
        <v>11</v>
      </c>
      <c r="M6" s="12">
        <f>SUMSQ(F3:F14)/3-I3</f>
        <v>4.2083333333344797E-3</v>
      </c>
      <c r="N6" s="12">
        <f>M6/L6</f>
        <v>3.8257575757586181E-4</v>
      </c>
      <c r="O6" s="12">
        <f>N6/N10</f>
        <v>0.45250896057344459</v>
      </c>
      <c r="P6" s="13" t="str">
        <f>IF(O6&lt;Q6,"tn",IF(O6&lt;R6,"*","**"))</f>
        <v>tn</v>
      </c>
      <c r="Q6" s="12">
        <f>FINV(0.05,L6,L10)</f>
        <v>2.2585183566229916</v>
      </c>
      <c r="R6" s="12">
        <f>FINV(0.01,L6,L10)</f>
        <v>3.1837421959607717</v>
      </c>
    </row>
    <row r="7" spans="1:18" ht="15.6" x14ac:dyDescent="0.3">
      <c r="A7" s="19" t="s">
        <v>21</v>
      </c>
      <c r="B7" s="20"/>
      <c r="C7" s="8">
        <v>0.92</v>
      </c>
      <c r="D7" s="8">
        <v>0.94</v>
      </c>
      <c r="E7" s="8">
        <v>0.91</v>
      </c>
      <c r="F7" s="8">
        <f t="shared" si="0"/>
        <v>2.77</v>
      </c>
      <c r="G7" s="3"/>
      <c r="H7" s="3"/>
      <c r="I7" s="3" t="s">
        <v>7</v>
      </c>
      <c r="J7" s="4"/>
      <c r="K7" s="10" t="s">
        <v>3</v>
      </c>
      <c r="L7" s="11">
        <f>4-1</f>
        <v>3</v>
      </c>
      <c r="M7" s="12">
        <f>SUMSQ(B22:E22)/9-I3</f>
        <v>1.8305555555571118E-3</v>
      </c>
      <c r="N7" s="12">
        <f>M7/L7</f>
        <v>6.1018518518570397E-4</v>
      </c>
      <c r="O7" s="12">
        <f>N7/N10</f>
        <v>0.72172441258499331</v>
      </c>
      <c r="P7" s="13" t="str">
        <f>IF(O7&lt;Q7,"tn",IF(O7&lt;R7,"*","**"))</f>
        <v>tn</v>
      </c>
      <c r="Q7" s="12">
        <f>FINV(0.05,L7,L10)</f>
        <v>3.0491249886524128</v>
      </c>
      <c r="R7" s="12">
        <f>FINV(0.01,L7,L10)</f>
        <v>4.8166057778160596</v>
      </c>
    </row>
    <row r="8" spans="1:18" ht="15.6" x14ac:dyDescent="0.3">
      <c r="A8" s="19" t="s">
        <v>22</v>
      </c>
      <c r="B8" s="20"/>
      <c r="C8" s="8">
        <v>0.91</v>
      </c>
      <c r="D8" s="8">
        <v>0.93</v>
      </c>
      <c r="E8" s="8">
        <v>0.95</v>
      </c>
      <c r="F8" s="8">
        <f t="shared" si="0"/>
        <v>2.79</v>
      </c>
      <c r="G8" s="3"/>
      <c r="H8" s="3"/>
      <c r="I8" s="3"/>
      <c r="J8" s="4"/>
      <c r="K8" s="10" t="s">
        <v>4</v>
      </c>
      <c r="L8" s="11">
        <f>3-1</f>
        <v>2</v>
      </c>
      <c r="M8" s="12">
        <f>SUMSQ(F19:F21)/12-I3</f>
        <v>1.6666666663667229E-5</v>
      </c>
      <c r="N8" s="12">
        <f>M8/L8</f>
        <v>8.3333333318336145E-6</v>
      </c>
      <c r="O8" s="12">
        <f>N8/N10</f>
        <v>9.8566308225955124E-3</v>
      </c>
      <c r="P8" s="13" t="str">
        <f>IF(O8&lt;Q8,"tn",IF(O8&lt;R8,"*","**"))</f>
        <v>tn</v>
      </c>
      <c r="Q8" s="12">
        <f>FINV(0.05,L8,L10)</f>
        <v>3.4433567793667246</v>
      </c>
      <c r="R8" s="12">
        <f>FINV(0.01,L8,L10)</f>
        <v>5.7190219124822725</v>
      </c>
    </row>
    <row r="9" spans="1:18" ht="15.6" x14ac:dyDescent="0.3">
      <c r="A9" s="19" t="s">
        <v>23</v>
      </c>
      <c r="B9" s="20"/>
      <c r="C9" s="8">
        <v>0.95</v>
      </c>
      <c r="D9" s="8">
        <v>0.97</v>
      </c>
      <c r="E9" s="8">
        <v>0.94</v>
      </c>
      <c r="F9" s="8">
        <f t="shared" si="0"/>
        <v>2.86</v>
      </c>
      <c r="G9" s="3"/>
      <c r="H9" s="3"/>
      <c r="I9" s="3"/>
      <c r="J9" s="4"/>
      <c r="K9" s="10" t="s">
        <v>24</v>
      </c>
      <c r="L9" s="11">
        <f>L7*L8</f>
        <v>6</v>
      </c>
      <c r="M9" s="12">
        <f>M6-M7-M8</f>
        <v>2.3611111111137006E-3</v>
      </c>
      <c r="N9" s="12">
        <f t="shared" ref="N9:N10" si="1">M9/L9</f>
        <v>3.9351851851895009E-4</v>
      </c>
      <c r="O9" s="12">
        <f>N9/N10</f>
        <v>0.46545201115128648</v>
      </c>
      <c r="P9" s="13" t="str">
        <f>IF(O9&lt;Q9,"tn",IF(O9&lt;R9,"*","**"))</f>
        <v>tn</v>
      </c>
      <c r="Q9" s="12">
        <f>FINV(0.05,L9,L10)</f>
        <v>2.5490614138436585</v>
      </c>
      <c r="R9" s="12">
        <f>FINV(0.01,L9,L10)</f>
        <v>3.7583014350037565</v>
      </c>
    </row>
    <row r="10" spans="1:18" ht="15.6" x14ac:dyDescent="0.3">
      <c r="A10" s="19" t="s">
        <v>25</v>
      </c>
      <c r="B10" s="20"/>
      <c r="C10" s="8">
        <v>0.94</v>
      </c>
      <c r="D10" s="8">
        <v>0.94</v>
      </c>
      <c r="E10" s="8">
        <v>0.96</v>
      </c>
      <c r="F10" s="8">
        <f t="shared" si="0"/>
        <v>2.84</v>
      </c>
      <c r="G10" s="3"/>
      <c r="H10" s="3"/>
      <c r="I10" s="3"/>
      <c r="J10" s="4"/>
      <c r="K10" s="10" t="s">
        <v>26</v>
      </c>
      <c r="L10" s="11">
        <f>L11-L5-L6</f>
        <v>22</v>
      </c>
      <c r="M10" s="12">
        <f>M11-M5-M6</f>
        <v>1.8600000000006389E-2</v>
      </c>
      <c r="N10" s="12">
        <f t="shared" si="1"/>
        <v>8.4545454545483585E-4</v>
      </c>
      <c r="O10" s="12"/>
      <c r="P10" s="10"/>
      <c r="Q10" s="10"/>
      <c r="R10" s="10"/>
    </row>
    <row r="11" spans="1:18" ht="15.6" x14ac:dyDescent="0.3">
      <c r="A11" s="19" t="s">
        <v>27</v>
      </c>
      <c r="B11" s="20"/>
      <c r="C11" s="8">
        <v>0.91</v>
      </c>
      <c r="D11" s="8">
        <v>0.92</v>
      </c>
      <c r="E11" s="8">
        <v>0.95</v>
      </c>
      <c r="F11" s="8">
        <f t="shared" si="0"/>
        <v>2.7800000000000002</v>
      </c>
      <c r="G11" s="3"/>
      <c r="H11" s="3"/>
      <c r="I11" s="3"/>
      <c r="J11" s="4"/>
      <c r="K11" s="14" t="s">
        <v>28</v>
      </c>
      <c r="L11" s="15">
        <f>6*2*3-1</f>
        <v>35</v>
      </c>
      <c r="M11" s="16">
        <f>SUMSQ(C3:E14)-I3</f>
        <v>2.7275000000010152E-2</v>
      </c>
      <c r="N11" s="14"/>
      <c r="O11" s="14"/>
      <c r="P11" s="14"/>
      <c r="Q11" s="14"/>
      <c r="R11" s="14"/>
    </row>
    <row r="12" spans="1:18" ht="15.6" x14ac:dyDescent="0.3">
      <c r="A12" s="19" t="s">
        <v>29</v>
      </c>
      <c r="B12" s="20"/>
      <c r="C12" s="8">
        <v>0.94</v>
      </c>
      <c r="D12" s="8">
        <v>0.88</v>
      </c>
      <c r="E12" s="8">
        <v>0.97</v>
      </c>
      <c r="F12" s="8">
        <f>SUM(C12:E12)</f>
        <v>2.79</v>
      </c>
      <c r="G12" s="3"/>
      <c r="H12" s="3"/>
      <c r="I12" s="3"/>
      <c r="J12" s="4" t="s">
        <v>7</v>
      </c>
      <c r="K12" s="4"/>
      <c r="L12" s="4"/>
      <c r="M12" s="4"/>
      <c r="N12" s="4"/>
      <c r="O12" s="4"/>
      <c r="P12" s="4"/>
      <c r="Q12" s="4"/>
      <c r="R12" s="4"/>
    </row>
    <row r="13" spans="1:18" ht="15.6" x14ac:dyDescent="0.3">
      <c r="A13" s="19" t="s">
        <v>30</v>
      </c>
      <c r="B13" s="20"/>
      <c r="C13" s="8">
        <v>0.94</v>
      </c>
      <c r="D13" s="8">
        <v>0.96</v>
      </c>
      <c r="E13" s="8">
        <v>0.88</v>
      </c>
      <c r="F13" s="8">
        <f t="shared" si="0"/>
        <v>2.78</v>
      </c>
      <c r="G13" s="3"/>
      <c r="H13" s="3"/>
      <c r="I13" s="3"/>
      <c r="J13" s="4"/>
      <c r="K13" s="4"/>
      <c r="L13" s="4"/>
      <c r="M13" s="4"/>
      <c r="N13" s="4"/>
      <c r="O13" s="4"/>
      <c r="P13" s="4"/>
      <c r="Q13" s="4"/>
      <c r="R13" s="4"/>
    </row>
    <row r="14" spans="1:18" ht="15.6" x14ac:dyDescent="0.3">
      <c r="A14" s="19" t="s">
        <v>31</v>
      </c>
      <c r="B14" s="20"/>
      <c r="C14" s="8">
        <v>0.96</v>
      </c>
      <c r="D14" s="8">
        <v>0.91</v>
      </c>
      <c r="E14" s="8">
        <v>0.94</v>
      </c>
      <c r="F14" s="8">
        <f t="shared" si="0"/>
        <v>2.81</v>
      </c>
      <c r="G14" s="3"/>
      <c r="H14" s="3"/>
      <c r="I14" s="3"/>
      <c r="J14" s="4"/>
      <c r="K14" s="4" t="s">
        <v>7</v>
      </c>
      <c r="L14" s="4"/>
      <c r="M14" s="4" t="s">
        <v>7</v>
      </c>
      <c r="N14" s="4"/>
      <c r="O14" s="4"/>
      <c r="P14" s="4"/>
      <c r="Q14" s="4"/>
      <c r="R14" s="4"/>
    </row>
    <row r="15" spans="1:18" ht="15.6" x14ac:dyDescent="0.3">
      <c r="A15" s="19" t="s">
        <v>32</v>
      </c>
      <c r="B15" s="20"/>
      <c r="C15" s="8">
        <f>SUM(C3:C14)</f>
        <v>11.29</v>
      </c>
      <c r="D15" s="8">
        <f>SUM(D3:D14)</f>
        <v>11.07</v>
      </c>
      <c r="E15" s="8">
        <f>SUM(E3:E14)</f>
        <v>11.39</v>
      </c>
      <c r="F15" s="17">
        <f>SUM(F3:F14)</f>
        <v>33.75</v>
      </c>
      <c r="G15" s="3"/>
      <c r="H15" s="3"/>
      <c r="I15" s="3"/>
      <c r="J15" s="4"/>
      <c r="K15" s="4"/>
      <c r="L15" s="4"/>
      <c r="M15" s="4"/>
      <c r="N15" s="4"/>
      <c r="O15" s="4"/>
      <c r="P15" s="4"/>
      <c r="Q15" s="4"/>
      <c r="R15" s="4"/>
    </row>
    <row r="16" spans="1:18" ht="15.6" x14ac:dyDescent="0.3">
      <c r="A16" s="3"/>
      <c r="B16" s="3"/>
      <c r="C16" s="3"/>
      <c r="D16" s="3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  <c r="P16" s="4"/>
      <c r="Q16" s="4"/>
      <c r="R16" s="4"/>
    </row>
    <row r="17" spans="1:18" ht="15.6" x14ac:dyDescent="0.3">
      <c r="A17" s="3"/>
      <c r="B17" s="3"/>
      <c r="C17" s="3"/>
      <c r="D17" s="3"/>
      <c r="E17" s="3"/>
      <c r="F17" s="3"/>
      <c r="G17" s="3"/>
      <c r="H17" s="3"/>
      <c r="I17" s="3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3">
      <c r="B18" s="18" t="s">
        <v>33</v>
      </c>
      <c r="C18" s="18" t="s">
        <v>34</v>
      </c>
      <c r="D18" s="18" t="s">
        <v>35</v>
      </c>
      <c r="E18" s="18" t="s">
        <v>36</v>
      </c>
      <c r="F18" s="18" t="s">
        <v>2</v>
      </c>
    </row>
    <row r="19" spans="1:18" x14ac:dyDescent="0.3">
      <c r="A19" s="18" t="s">
        <v>37</v>
      </c>
      <c r="B19">
        <f>SUM(C3:E3)</f>
        <v>2.8</v>
      </c>
      <c r="C19">
        <f>SUM(C6:E6)</f>
        <v>2.81</v>
      </c>
      <c r="D19">
        <f>SUM(C9:E9)</f>
        <v>2.86</v>
      </c>
      <c r="E19">
        <f>SUM(C12:E12)</f>
        <v>2.79</v>
      </c>
      <c r="F19">
        <f>SUM(B19:E19)</f>
        <v>11.259999999999998</v>
      </c>
    </row>
    <row r="20" spans="1:18" x14ac:dyDescent="0.3">
      <c r="A20" s="18" t="s">
        <v>38</v>
      </c>
      <c r="B20">
        <f>SUM(C4:E4)</f>
        <v>2.86</v>
      </c>
      <c r="C20">
        <f>SUM(C7:E7)</f>
        <v>2.77</v>
      </c>
      <c r="D20">
        <f>SUM(C10:E10)</f>
        <v>2.84</v>
      </c>
      <c r="E20">
        <f>SUM(C13:E13)</f>
        <v>2.78</v>
      </c>
      <c r="F20">
        <f t="shared" ref="F20:F21" si="2">SUM(B20:E20)</f>
        <v>11.249999999999998</v>
      </c>
    </row>
    <row r="21" spans="1:18" x14ac:dyDescent="0.3">
      <c r="A21" s="18" t="s">
        <v>39</v>
      </c>
      <c r="B21">
        <f>SUM(C5:E5)</f>
        <v>2.86</v>
      </c>
      <c r="C21">
        <f>SUM(C8:E8)</f>
        <v>2.79</v>
      </c>
      <c r="D21">
        <f>SUM(C11:E11)</f>
        <v>2.7800000000000002</v>
      </c>
      <c r="E21">
        <f>SUM(C14:E14)</f>
        <v>2.81</v>
      </c>
      <c r="F21">
        <f t="shared" si="2"/>
        <v>11.24</v>
      </c>
    </row>
    <row r="22" spans="1:18" x14ac:dyDescent="0.3">
      <c r="A22" s="18" t="s">
        <v>2</v>
      </c>
      <c r="B22">
        <f>SUM(B19:B21)</f>
        <v>8.52</v>
      </c>
      <c r="C22">
        <f t="shared" ref="C22:D22" si="3">SUM(C19:C21)</f>
        <v>8.370000000000001</v>
      </c>
      <c r="D22">
        <f t="shared" si="3"/>
        <v>8.48</v>
      </c>
      <c r="E22">
        <f>SUM(E19:E21)</f>
        <v>8.3800000000000008</v>
      </c>
    </row>
  </sheetData>
  <mergeCells count="15">
    <mergeCell ref="A6:B6"/>
    <mergeCell ref="A1:B2"/>
    <mergeCell ref="C1:E1"/>
    <mergeCell ref="A3:B3"/>
    <mergeCell ref="A4:B4"/>
    <mergeCell ref="A5:B5"/>
    <mergeCell ref="A13:B13"/>
    <mergeCell ref="A14:B14"/>
    <mergeCell ref="A15:B15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sdntambakkalisogo2 sdntambakkalisogo2</dc:creator>
  <cp:lastModifiedBy>sdntambakkalisogo2 sdntambakkalisogo2</cp:lastModifiedBy>
  <dcterms:created xsi:type="dcterms:W3CDTF">2023-06-23T12:51:58Z</dcterms:created>
  <dcterms:modified xsi:type="dcterms:W3CDTF">2023-08-14T05:39:26Z</dcterms:modified>
</cp:coreProperties>
</file>